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9440" windowHeight="9510" activeTab="1"/>
  </bookViews>
  <sheets>
    <sheet name="50 гр на прилавок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1" i="1" l="1"/>
  <c r="C31" i="1"/>
  <c r="D31" i="1"/>
  <c r="B31" i="2" l="1"/>
  <c r="C31" i="2"/>
  <c r="D31" i="2"/>
  <c r="B39" i="2" l="1"/>
  <c r="C39" i="2"/>
  <c r="D39" i="2"/>
  <c r="D33" i="2"/>
  <c r="C33" i="2"/>
  <c r="B33" i="2"/>
  <c r="D32" i="2"/>
  <c r="D36" i="2" s="1"/>
  <c r="C32" i="2"/>
  <c r="C36" i="2" s="1"/>
  <c r="B32" i="2"/>
  <c r="B36" i="2" s="1"/>
  <c r="D20" i="2"/>
  <c r="C20" i="2"/>
  <c r="B20" i="2"/>
  <c r="D17" i="2"/>
  <c r="C17" i="2"/>
  <c r="B17" i="2"/>
  <c r="B12" i="2"/>
  <c r="B21" i="2" l="1"/>
  <c r="B22" i="2" s="1"/>
  <c r="C21" i="2"/>
  <c r="C22" i="2" s="1"/>
  <c r="D21" i="2"/>
  <c r="D22" i="2" s="1"/>
  <c r="B25" i="2"/>
  <c r="B26" i="2" s="1"/>
  <c r="B28" i="2" s="1"/>
  <c r="C25" i="2"/>
  <c r="C26" i="2" s="1"/>
  <c r="C28" i="2" s="1"/>
  <c r="D25" i="2"/>
  <c r="D26" i="2" s="1"/>
  <c r="D28" i="2" s="1"/>
  <c r="D42" i="2" l="1"/>
  <c r="D37" i="2"/>
  <c r="D43" i="2" s="1"/>
  <c r="D44" i="2" s="1"/>
  <c r="C42" i="2"/>
  <c r="C37" i="2"/>
  <c r="C43" i="2" s="1"/>
  <c r="C44" i="2" s="1"/>
  <c r="B42" i="2"/>
  <c r="B37" i="2"/>
  <c r="B43" i="2" s="1"/>
  <c r="B44" i="2" s="1"/>
  <c r="D39" i="1"/>
  <c r="C39" i="1"/>
  <c r="B39" i="1"/>
  <c r="D33" i="1" l="1"/>
  <c r="D32" i="1"/>
  <c r="D36" i="1" s="1"/>
  <c r="D21" i="1"/>
  <c r="D22" i="1" s="1"/>
  <c r="D20" i="1"/>
  <c r="D17" i="1"/>
  <c r="D25" i="1" s="1"/>
  <c r="C33" i="1"/>
  <c r="C32" i="1"/>
  <c r="C36" i="1" s="1"/>
  <c r="C21" i="1"/>
  <c r="C22" i="1" s="1"/>
  <c r="C20" i="1"/>
  <c r="C17" i="1"/>
  <c r="C25" i="1" s="1"/>
  <c r="D26" i="1" l="1"/>
  <c r="D28" i="1" s="1"/>
  <c r="D37" i="1" s="1"/>
  <c r="C26" i="1"/>
  <c r="C28" i="1" s="1"/>
  <c r="C37" i="1" s="1"/>
  <c r="D42" i="1" l="1"/>
  <c r="D43" i="1" s="1"/>
  <c r="D44" i="1" s="1"/>
  <c r="C42" i="1"/>
  <c r="B33" i="1"/>
  <c r="B32" i="1"/>
  <c r="B20" i="1"/>
  <c r="B17" i="1"/>
  <c r="B12" i="1"/>
  <c r="C43" i="1" l="1"/>
  <c r="C44" i="1" s="1"/>
  <c r="B21" i="1"/>
  <c r="B22" i="1" s="1"/>
  <c r="B25" i="1"/>
  <c r="B26" i="1" s="1"/>
  <c r="B28" i="1" s="1"/>
  <c r="B36" i="1" l="1"/>
  <c r="B37" i="1" l="1"/>
  <c r="B42" i="1"/>
  <c r="B43" i="1" l="1"/>
  <c r="B44" i="1" s="1"/>
</calcChain>
</file>

<file path=xl/sharedStrings.xml><?xml version="1.0" encoding="utf-8"?>
<sst xmlns="http://schemas.openxmlformats.org/spreadsheetml/2006/main" count="72" uniqueCount="36">
  <si>
    <t>Статьи расходов</t>
  </si>
  <si>
    <t>Ст-ть, евро</t>
  </si>
  <si>
    <t>Открытие юр.лица в Польше</t>
  </si>
  <si>
    <t>Регистрация ТМ</t>
  </si>
  <si>
    <t xml:space="preserve">Командировочные расходы </t>
  </si>
  <si>
    <t>Бизнес-план 2015, евро</t>
  </si>
  <si>
    <t>Poland, ТМ Golden Plaсe, сеть ювелирных супермаркетов</t>
  </si>
  <si>
    <t>Товар на 1 прилавок, грамм</t>
  </si>
  <si>
    <t>Цена закупочная товара за 1 грамм, евро</t>
  </si>
  <si>
    <t>Выторг с прилавка, евро</t>
  </si>
  <si>
    <t>Кол-во прилавков, шт.</t>
  </si>
  <si>
    <t>Цена продажная товара за 1 грамм, евро</t>
  </si>
  <si>
    <t>Всего выторг за месяц</t>
  </si>
  <si>
    <t>Продано товара по закупочной цене, евро</t>
  </si>
  <si>
    <t>Затраты на аренду</t>
  </si>
  <si>
    <t>Ставка аренды 1 прилавка</t>
  </si>
  <si>
    <t>Прочее</t>
  </si>
  <si>
    <t xml:space="preserve">Прибыль, в т.ч. НДС </t>
  </si>
  <si>
    <t>Затраты на товар для 1 прилавка</t>
  </si>
  <si>
    <t>Ежемесячные затраты</t>
  </si>
  <si>
    <t>Затраты на товар для всех прилавков</t>
  </si>
  <si>
    <t>Организация торгового места (демооборудование и др.)</t>
  </si>
  <si>
    <t>Организационные расходы</t>
  </si>
  <si>
    <t>Всего ежемесячные затраты</t>
  </si>
  <si>
    <t>Затраты на персонал (зп 2 продавцов с налогами)</t>
  </si>
  <si>
    <t>ИТОГО</t>
  </si>
  <si>
    <t>Цена закупочная с доставкой, таможней, пробированием 10%</t>
  </si>
  <si>
    <t>Обслуживание юр.лица в Польше в месяц (юридическое и бухгалтерское)</t>
  </si>
  <si>
    <t>Взнос в УФ (5000 злотых)</t>
  </si>
  <si>
    <t>НДС 23%</t>
  </si>
  <si>
    <t>Налог на прибыль 19%</t>
  </si>
  <si>
    <t>40 грамм</t>
  </si>
  <si>
    <t>50 грамм</t>
  </si>
  <si>
    <t>60 грамм</t>
  </si>
  <si>
    <t>Продажа в месяц с 5-х прилавков, грамм</t>
  </si>
  <si>
    <t>Всего инвестиция в том числе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</si>
</sst>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1" fontId="0" fillId="0" borderId="0" xfId="0" applyNumberFormat="1"/>
    <xf numFmtId="3" fontId="0" fillId="0" borderId="1" xfId="0" applyNumberFormat="1" applyBorder="1"/>
    <xf numFmtId="0" fontId="1" fillId="0" borderId="1" xfId="0" applyFont="1" applyBorder="1"/>
    <xf numFmtId="0" fontId="1" fillId="0" borderId="1" xfId="0" applyFont="1" applyFill="1" applyBorder="1"/>
    <xf numFmtId="3" fontId="1" fillId="0" borderId="1" xfId="0" applyNumberFormat="1" applyFont="1" applyBorder="1"/>
    <xf numFmtId="0" fontId="0" fillId="2" borderId="1" xfId="0" applyFill="1" applyBorder="1"/>
    <xf numFmtId="1" fontId="0" fillId="0" borderId="1" xfId="0" applyNumberFormat="1" applyBorder="1"/>
    <xf numFmtId="9" fontId="0" fillId="0" borderId="1" xfId="0" applyNumberFormat="1" applyBorder="1"/>
    <xf numFmtId="4" fontId="0" fillId="2" borderId="1" xfId="0" applyNumberFormat="1" applyFill="1" applyBorder="1"/>
    <xf numFmtId="3" fontId="1" fillId="3" borderId="1" xfId="0" applyNumberFormat="1" applyFont="1" applyFill="1" applyBorder="1"/>
    <xf numFmtId="1" fontId="0" fillId="3" borderId="1" xfId="0" applyNumberFormat="1" applyFill="1" applyBorder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4" workbookViewId="0">
      <selection activeCell="G27" sqref="G27"/>
    </sheetView>
  </sheetViews>
  <sheetFormatPr defaultRowHeight="15" x14ac:dyDescent="0.25"/>
  <cols>
    <col min="1" max="1" width="48.140625" customWidth="1"/>
    <col min="2" max="8" width="10.7109375" customWidth="1"/>
  </cols>
  <sheetData>
    <row r="1" spans="1:4" x14ac:dyDescent="0.25">
      <c r="A1" s="3" t="s">
        <v>6</v>
      </c>
    </row>
    <row r="2" spans="1:4" x14ac:dyDescent="0.25">
      <c r="A2" t="s">
        <v>5</v>
      </c>
    </row>
    <row r="5" spans="1:4" x14ac:dyDescent="0.25">
      <c r="A5" s="3" t="s">
        <v>22</v>
      </c>
    </row>
    <row r="6" spans="1:4" x14ac:dyDescent="0.25">
      <c r="A6" s="1" t="s">
        <v>0</v>
      </c>
      <c r="B6" s="1" t="s">
        <v>1</v>
      </c>
    </row>
    <row r="7" spans="1:4" x14ac:dyDescent="0.25">
      <c r="A7" s="1" t="s">
        <v>2</v>
      </c>
      <c r="B7" s="9">
        <v>2000</v>
      </c>
    </row>
    <row r="8" spans="1:4" x14ac:dyDescent="0.25">
      <c r="A8" s="1" t="s">
        <v>28</v>
      </c>
      <c r="B8" s="9">
        <v>1250</v>
      </c>
    </row>
    <row r="9" spans="1:4" x14ac:dyDescent="0.25">
      <c r="A9" s="1" t="s">
        <v>3</v>
      </c>
      <c r="B9" s="9">
        <v>1500</v>
      </c>
    </row>
    <row r="10" spans="1:4" x14ac:dyDescent="0.25">
      <c r="A10" s="1" t="s">
        <v>4</v>
      </c>
      <c r="B10" s="9">
        <v>1500</v>
      </c>
    </row>
    <row r="11" spans="1:4" ht="30" x14ac:dyDescent="0.25">
      <c r="A11" s="2" t="s">
        <v>21</v>
      </c>
      <c r="B11" s="9">
        <v>300</v>
      </c>
    </row>
    <row r="12" spans="1:4" x14ac:dyDescent="0.25">
      <c r="B12">
        <f>SUM(B7:B11)</f>
        <v>6550</v>
      </c>
    </row>
    <row r="14" spans="1:4" x14ac:dyDescent="0.25">
      <c r="A14" s="1"/>
      <c r="B14" s="1" t="s">
        <v>31</v>
      </c>
      <c r="C14" s="1" t="s">
        <v>32</v>
      </c>
      <c r="D14" s="1" t="s">
        <v>33</v>
      </c>
    </row>
    <row r="15" spans="1:4" x14ac:dyDescent="0.25">
      <c r="A15" s="1" t="s">
        <v>9</v>
      </c>
      <c r="B15" s="5">
        <v>2680</v>
      </c>
      <c r="C15" s="5">
        <v>3350</v>
      </c>
      <c r="D15" s="5">
        <v>4020</v>
      </c>
    </row>
    <row r="16" spans="1:4" x14ac:dyDescent="0.25">
      <c r="A16" s="1" t="s">
        <v>10</v>
      </c>
      <c r="B16" s="5">
        <v>5</v>
      </c>
      <c r="C16" s="5">
        <v>5</v>
      </c>
      <c r="D16" s="5">
        <v>5</v>
      </c>
    </row>
    <row r="17" spans="1:5" x14ac:dyDescent="0.25">
      <c r="A17" s="1" t="s">
        <v>12</v>
      </c>
      <c r="B17" s="5">
        <f t="shared" ref="B17" si="0">B15*B16</f>
        <v>13400</v>
      </c>
      <c r="C17" s="5">
        <f t="shared" ref="C17:D17" si="1">C15*C16</f>
        <v>16750</v>
      </c>
      <c r="D17" s="5">
        <f t="shared" si="1"/>
        <v>20100</v>
      </c>
    </row>
    <row r="18" spans="1:5" x14ac:dyDescent="0.25">
      <c r="A18" s="1" t="s">
        <v>7</v>
      </c>
      <c r="B18" s="5">
        <v>750</v>
      </c>
      <c r="C18" s="5">
        <v>750</v>
      </c>
      <c r="D18" s="5">
        <v>750</v>
      </c>
    </row>
    <row r="19" spans="1:5" x14ac:dyDescent="0.25">
      <c r="A19" s="1" t="s">
        <v>8</v>
      </c>
      <c r="B19" s="5">
        <v>30</v>
      </c>
      <c r="C19" s="5">
        <v>30</v>
      </c>
      <c r="D19" s="5">
        <v>30</v>
      </c>
    </row>
    <row r="20" spans="1:5" ht="30" x14ac:dyDescent="0.25">
      <c r="A20" s="2" t="s">
        <v>26</v>
      </c>
      <c r="B20" s="5">
        <f t="shared" ref="B20" si="2">B19*1.1</f>
        <v>33</v>
      </c>
      <c r="C20" s="5">
        <f t="shared" ref="C20:D20" si="3">C19*1.1</f>
        <v>33</v>
      </c>
      <c r="D20" s="5">
        <f t="shared" si="3"/>
        <v>33</v>
      </c>
    </row>
    <row r="21" spans="1:5" x14ac:dyDescent="0.25">
      <c r="A21" s="1" t="s">
        <v>18</v>
      </c>
      <c r="B21" s="5">
        <f>B18*B20</f>
        <v>24750</v>
      </c>
      <c r="C21" s="5">
        <f>C18*C20</f>
        <v>24750</v>
      </c>
      <c r="D21" s="5">
        <f>D18*D20</f>
        <v>24750</v>
      </c>
    </row>
    <row r="22" spans="1:5" x14ac:dyDescent="0.25">
      <c r="A22" s="1" t="s">
        <v>20</v>
      </c>
      <c r="B22" s="5">
        <f>B16*B21</f>
        <v>123750</v>
      </c>
      <c r="C22" s="5">
        <f>C16*C21</f>
        <v>123750</v>
      </c>
      <c r="D22" s="5">
        <f>D16*D21</f>
        <v>123750</v>
      </c>
    </row>
    <row r="23" spans="1:5" x14ac:dyDescent="0.25">
      <c r="A23" s="1"/>
      <c r="B23" s="5"/>
      <c r="C23" s="5"/>
      <c r="D23" s="5"/>
    </row>
    <row r="24" spans="1:5" x14ac:dyDescent="0.25">
      <c r="A24" s="1" t="s">
        <v>11</v>
      </c>
      <c r="B24" s="5">
        <v>67</v>
      </c>
      <c r="C24" s="5">
        <v>67</v>
      </c>
      <c r="D24" s="5">
        <v>67</v>
      </c>
    </row>
    <row r="25" spans="1:5" x14ac:dyDescent="0.25">
      <c r="A25" s="1" t="s">
        <v>34</v>
      </c>
      <c r="B25" s="5">
        <f>B17/B24</f>
        <v>200</v>
      </c>
      <c r="C25" s="5">
        <f>C17/C24</f>
        <v>250</v>
      </c>
      <c r="D25" s="5">
        <f>D17/D24</f>
        <v>300</v>
      </c>
    </row>
    <row r="26" spans="1:5" x14ac:dyDescent="0.25">
      <c r="A26" s="1" t="s">
        <v>13</v>
      </c>
      <c r="B26" s="5">
        <f>B20*B25</f>
        <v>6600</v>
      </c>
      <c r="C26" s="5">
        <f>C20*C25</f>
        <v>8250</v>
      </c>
      <c r="D26" s="5">
        <f>D20*D25</f>
        <v>9900</v>
      </c>
    </row>
    <row r="27" spans="1:5" x14ac:dyDescent="0.25">
      <c r="A27" s="1"/>
      <c r="B27" s="5"/>
      <c r="C27" s="5"/>
      <c r="D27" s="5"/>
    </row>
    <row r="28" spans="1:5" x14ac:dyDescent="0.25">
      <c r="A28" s="1" t="s">
        <v>17</v>
      </c>
      <c r="B28" s="5">
        <f>B17-B26</f>
        <v>6800</v>
      </c>
      <c r="C28" s="5">
        <f>C17-C26</f>
        <v>8500</v>
      </c>
      <c r="D28" s="5">
        <f>D17-D26</f>
        <v>10200</v>
      </c>
    </row>
    <row r="29" spans="1:5" x14ac:dyDescent="0.25">
      <c r="A29" s="1"/>
      <c r="B29" s="5"/>
      <c r="C29" s="5"/>
      <c r="D29" s="5"/>
    </row>
    <row r="30" spans="1:5" x14ac:dyDescent="0.25">
      <c r="A30" s="6" t="s">
        <v>19</v>
      </c>
      <c r="B30" s="5"/>
      <c r="C30" s="5"/>
      <c r="D30" s="5"/>
    </row>
    <row r="31" spans="1:5" x14ac:dyDescent="0.25">
      <c r="A31" s="1" t="s">
        <v>15</v>
      </c>
      <c r="B31" s="5">
        <f t="shared" ref="B31:C31" si="4">B15*0.15</f>
        <v>402</v>
      </c>
      <c r="C31" s="5">
        <f t="shared" si="4"/>
        <v>502.5</v>
      </c>
      <c r="D31" s="5">
        <f>D15*0.15</f>
        <v>603</v>
      </c>
      <c r="E31" s="12">
        <v>15</v>
      </c>
    </row>
    <row r="32" spans="1:5" x14ac:dyDescent="0.25">
      <c r="A32" s="1" t="s">
        <v>14</v>
      </c>
      <c r="B32" s="5">
        <f>B16*B31</f>
        <v>2010</v>
      </c>
      <c r="C32" s="5">
        <f>C16*C31</f>
        <v>2512.5</v>
      </c>
      <c r="D32" s="5">
        <f>D16*D31</f>
        <v>3015</v>
      </c>
    </row>
    <row r="33" spans="1:4" x14ac:dyDescent="0.25">
      <c r="A33" s="1" t="s">
        <v>24</v>
      </c>
      <c r="B33" s="5">
        <f>1400</f>
        <v>1400</v>
      </c>
      <c r="C33" s="5">
        <f>1400</f>
        <v>1400</v>
      </c>
      <c r="D33" s="5">
        <f>1400</f>
        <v>1400</v>
      </c>
    </row>
    <row r="34" spans="1:4" ht="30" x14ac:dyDescent="0.25">
      <c r="A34" s="2" t="s">
        <v>27</v>
      </c>
      <c r="B34" s="1">
        <v>200</v>
      </c>
      <c r="C34" s="1">
        <v>200</v>
      </c>
      <c r="D34" s="1">
        <v>200</v>
      </c>
    </row>
    <row r="35" spans="1:4" x14ac:dyDescent="0.25">
      <c r="A35" s="1" t="s">
        <v>16</v>
      </c>
      <c r="B35" s="5">
        <v>50</v>
      </c>
      <c r="C35" s="5">
        <v>50</v>
      </c>
      <c r="D35" s="5">
        <v>50</v>
      </c>
    </row>
    <row r="36" spans="1:4" x14ac:dyDescent="0.25">
      <c r="A36" s="7" t="s">
        <v>23</v>
      </c>
      <c r="B36" s="13">
        <f>SUM(B32:B35)</f>
        <v>3660</v>
      </c>
      <c r="C36" s="8">
        <f>SUM(C32:C35)</f>
        <v>4162.5</v>
      </c>
      <c r="D36" s="8">
        <f>SUM(D32:D35)</f>
        <v>4665</v>
      </c>
    </row>
    <row r="37" spans="1:4" s="3" customFormat="1" x14ac:dyDescent="0.25">
      <c r="A37" s="7" t="s">
        <v>25</v>
      </c>
      <c r="B37" s="8">
        <f>B28-B36</f>
        <v>3140</v>
      </c>
      <c r="C37" s="8">
        <f>C28-C36</f>
        <v>4337.5</v>
      </c>
      <c r="D37" s="8">
        <f>D28-D36</f>
        <v>5535</v>
      </c>
    </row>
    <row r="38" spans="1:4" x14ac:dyDescent="0.25">
      <c r="A38" s="1"/>
      <c r="B38" s="10"/>
      <c r="C38" s="10"/>
      <c r="D38" s="10"/>
    </row>
    <row r="39" spans="1:4" x14ac:dyDescent="0.25">
      <c r="A39" s="1" t="s">
        <v>35</v>
      </c>
      <c r="B39" s="10">
        <f>(B12+B22)*1.23</f>
        <v>160269</v>
      </c>
      <c r="C39" s="10">
        <f>(B12+C22)*1.23</f>
        <v>160269</v>
      </c>
      <c r="D39" s="10">
        <f>(B12+D22)*1.23</f>
        <v>160269</v>
      </c>
    </row>
    <row r="40" spans="1:4" x14ac:dyDescent="0.25">
      <c r="A40" s="1"/>
      <c r="B40" s="10"/>
      <c r="C40" s="10"/>
      <c r="D40" s="10"/>
    </row>
    <row r="41" spans="1:4" x14ac:dyDescent="0.25">
      <c r="A41" s="1" t="s">
        <v>29</v>
      </c>
      <c r="B41" s="10"/>
      <c r="C41" s="10"/>
      <c r="D41" s="10"/>
    </row>
    <row r="42" spans="1:4" x14ac:dyDescent="0.25">
      <c r="A42" s="1" t="s">
        <v>30</v>
      </c>
      <c r="B42" s="10">
        <f>(B28-B36)*0.19</f>
        <v>596.6</v>
      </c>
      <c r="C42" s="10">
        <f t="shared" ref="C42:D42" si="5">(C28-C36)*0.19</f>
        <v>824.125</v>
      </c>
      <c r="D42" s="10">
        <f t="shared" si="5"/>
        <v>1051.6500000000001</v>
      </c>
    </row>
    <row r="43" spans="1:4" x14ac:dyDescent="0.25">
      <c r="A43" s="1"/>
      <c r="B43" s="14">
        <f>B37-B42</f>
        <v>2543.4</v>
      </c>
      <c r="C43" s="14">
        <f>C37-C42</f>
        <v>3513.375</v>
      </c>
      <c r="D43" s="14">
        <f t="shared" ref="D43" si="6">D37-D42</f>
        <v>4483.3500000000004</v>
      </c>
    </row>
    <row r="44" spans="1:4" x14ac:dyDescent="0.25">
      <c r="A44" s="1"/>
      <c r="B44" s="11">
        <f>(B43*12)/B39</f>
        <v>0.19043483143964213</v>
      </c>
      <c r="C44" s="11">
        <f t="shared" ref="C44:D44" si="7">(C43*12)/C39</f>
        <v>0.26306085393931455</v>
      </c>
      <c r="D44" s="11">
        <f t="shared" si="7"/>
        <v>0.33568687643898698</v>
      </c>
    </row>
    <row r="45" spans="1:4" x14ac:dyDescent="0.25">
      <c r="B45" s="4"/>
    </row>
    <row r="46" spans="1:4" x14ac:dyDescent="0.25">
      <c r="B46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Normal="100" workbookViewId="0">
      <selection activeCell="D39" sqref="D39"/>
    </sheetView>
  </sheetViews>
  <sheetFormatPr defaultRowHeight="15" x14ac:dyDescent="0.25"/>
  <cols>
    <col min="1" max="1" width="31.28515625" customWidth="1"/>
    <col min="2" max="2" width="19.28515625" customWidth="1"/>
    <col min="3" max="3" width="18.140625" customWidth="1"/>
    <col min="4" max="4" width="19.28515625" customWidth="1"/>
    <col min="5" max="5" width="18.42578125" customWidth="1"/>
    <col min="8" max="8" width="13.5703125" customWidth="1"/>
    <col min="9" max="9" width="16.85546875" customWidth="1"/>
    <col min="10" max="10" width="18" customWidth="1"/>
    <col min="11" max="11" width="15.42578125" customWidth="1"/>
    <col min="12" max="12" width="19.5703125" customWidth="1"/>
  </cols>
  <sheetData>
    <row r="1" spans="1:4" x14ac:dyDescent="0.25">
      <c r="A1" s="3" t="s">
        <v>6</v>
      </c>
    </row>
    <row r="2" spans="1:4" x14ac:dyDescent="0.25">
      <c r="A2" t="s">
        <v>5</v>
      </c>
    </row>
    <row r="5" spans="1:4" x14ac:dyDescent="0.25">
      <c r="A5" s="3" t="s">
        <v>22</v>
      </c>
    </row>
    <row r="6" spans="1:4" x14ac:dyDescent="0.25">
      <c r="A6" s="1" t="s">
        <v>0</v>
      </c>
      <c r="B6" s="1" t="s">
        <v>1</v>
      </c>
    </row>
    <row r="7" spans="1:4" x14ac:dyDescent="0.25">
      <c r="A7" s="1" t="s">
        <v>2</v>
      </c>
      <c r="B7" s="9">
        <v>2000</v>
      </c>
    </row>
    <row r="8" spans="1:4" x14ac:dyDescent="0.25">
      <c r="A8" s="2" t="s">
        <v>28</v>
      </c>
      <c r="B8" s="9">
        <v>1250</v>
      </c>
    </row>
    <row r="9" spans="1:4" x14ac:dyDescent="0.25">
      <c r="A9" s="1" t="s">
        <v>3</v>
      </c>
      <c r="B9" s="9">
        <v>1500</v>
      </c>
    </row>
    <row r="10" spans="1:4" x14ac:dyDescent="0.25">
      <c r="A10" s="1" t="s">
        <v>4</v>
      </c>
      <c r="B10" s="9">
        <v>1500</v>
      </c>
    </row>
    <row r="11" spans="1:4" ht="30" x14ac:dyDescent="0.25">
      <c r="A11" s="2" t="s">
        <v>21</v>
      </c>
      <c r="B11" s="9">
        <v>300</v>
      </c>
    </row>
    <row r="12" spans="1:4" x14ac:dyDescent="0.25">
      <c r="B12">
        <f>SUM(B7:B11)</f>
        <v>6550</v>
      </c>
    </row>
    <row r="14" spans="1:4" x14ac:dyDescent="0.25">
      <c r="A14" s="1"/>
      <c r="B14" s="1" t="s">
        <v>31</v>
      </c>
      <c r="C14" s="1" t="s">
        <v>32</v>
      </c>
      <c r="D14" s="1" t="s">
        <v>33</v>
      </c>
    </row>
    <row r="15" spans="1:4" x14ac:dyDescent="0.25">
      <c r="A15" s="1" t="s">
        <v>9</v>
      </c>
      <c r="B15" s="5">
        <v>2680</v>
      </c>
      <c r="C15" s="5">
        <v>3350</v>
      </c>
      <c r="D15" s="5">
        <v>4020</v>
      </c>
    </row>
    <row r="16" spans="1:4" x14ac:dyDescent="0.25">
      <c r="A16" s="1" t="s">
        <v>10</v>
      </c>
      <c r="B16" s="5">
        <v>5</v>
      </c>
      <c r="C16" s="5">
        <v>5</v>
      </c>
      <c r="D16" s="5">
        <v>5</v>
      </c>
    </row>
    <row r="17" spans="1:14" x14ac:dyDescent="0.25">
      <c r="A17" s="1" t="s">
        <v>12</v>
      </c>
      <c r="B17" s="5">
        <f t="shared" ref="B17:D17" si="0">B15*B16</f>
        <v>13400</v>
      </c>
      <c r="C17" s="5">
        <f t="shared" si="0"/>
        <v>16750</v>
      </c>
      <c r="D17" s="5">
        <f t="shared" si="0"/>
        <v>20100</v>
      </c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" t="s">
        <v>7</v>
      </c>
      <c r="B18" s="5">
        <v>500</v>
      </c>
      <c r="C18" s="5">
        <v>500</v>
      </c>
      <c r="D18" s="5">
        <v>500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1" t="s">
        <v>8</v>
      </c>
      <c r="B19" s="5">
        <v>30</v>
      </c>
      <c r="C19" s="5">
        <v>30</v>
      </c>
      <c r="D19" s="5">
        <v>30</v>
      </c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30" x14ac:dyDescent="0.25">
      <c r="A20" s="2" t="s">
        <v>26</v>
      </c>
      <c r="B20" s="5">
        <f t="shared" ref="B20:D20" si="1">B19*1.1</f>
        <v>33</v>
      </c>
      <c r="C20" s="5">
        <f t="shared" si="1"/>
        <v>33</v>
      </c>
      <c r="D20" s="5">
        <f t="shared" si="1"/>
        <v>33</v>
      </c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A21" s="1" t="s">
        <v>18</v>
      </c>
      <c r="B21" s="5">
        <f>B18*B20</f>
        <v>16500</v>
      </c>
      <c r="C21" s="5">
        <f>C18*C20</f>
        <v>16500</v>
      </c>
      <c r="D21" s="5">
        <f>D18*D20</f>
        <v>16500</v>
      </c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5">
      <c r="A22" s="1" t="s">
        <v>20</v>
      </c>
      <c r="B22" s="5">
        <f>B16*B21</f>
        <v>82500</v>
      </c>
      <c r="C22" s="5">
        <f>C16*C21</f>
        <v>82500</v>
      </c>
      <c r="D22" s="5">
        <f>D16*D21</f>
        <v>82500</v>
      </c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5">
      <c r="A23" s="1"/>
      <c r="B23" s="5"/>
      <c r="C23" s="5"/>
      <c r="D23" s="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" t="s">
        <v>11</v>
      </c>
      <c r="B24" s="5">
        <v>67</v>
      </c>
      <c r="C24" s="5">
        <v>67</v>
      </c>
      <c r="D24" s="5">
        <v>67</v>
      </c>
      <c r="F24" s="15"/>
      <c r="G24" s="15"/>
      <c r="H24" s="15"/>
      <c r="I24" s="15"/>
      <c r="J24" s="15"/>
      <c r="K24" s="15"/>
      <c r="L24" s="15"/>
      <c r="M24" s="15"/>
      <c r="N24" s="15"/>
    </row>
    <row r="25" spans="1:14" x14ac:dyDescent="0.25">
      <c r="A25" s="1" t="s">
        <v>34</v>
      </c>
      <c r="B25" s="5">
        <f>B17/B24</f>
        <v>200</v>
      </c>
      <c r="C25" s="5">
        <f>C17/C24</f>
        <v>250</v>
      </c>
      <c r="D25" s="5">
        <f>D17/D24</f>
        <v>300</v>
      </c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1" t="s">
        <v>13</v>
      </c>
      <c r="B26" s="5">
        <f>B20*B25</f>
        <v>6600</v>
      </c>
      <c r="C26" s="5">
        <f>C20*C25</f>
        <v>8250</v>
      </c>
      <c r="D26" s="5">
        <f>D20*D25</f>
        <v>9900</v>
      </c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5">
      <c r="A27" s="1"/>
      <c r="B27" s="5"/>
      <c r="C27" s="5"/>
      <c r="D27" s="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1" t="s">
        <v>17</v>
      </c>
      <c r="B28" s="5">
        <f>B17-B26</f>
        <v>6800</v>
      </c>
      <c r="C28" s="5">
        <f>C17-C26</f>
        <v>8500</v>
      </c>
      <c r="D28" s="5">
        <f>D17-D26</f>
        <v>10200</v>
      </c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5">
      <c r="A29" s="1"/>
      <c r="B29" s="5"/>
      <c r="C29" s="5"/>
      <c r="D29" s="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5">
      <c r="A30" s="6" t="s">
        <v>19</v>
      </c>
      <c r="B30" s="5"/>
      <c r="C30" s="5"/>
      <c r="D30" s="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" t="s">
        <v>15</v>
      </c>
      <c r="B31" s="5">
        <f>B15*0.15</f>
        <v>402</v>
      </c>
      <c r="C31" s="5">
        <f>C15*0.15</f>
        <v>502.5</v>
      </c>
      <c r="D31" s="5">
        <f>D15*0.15</f>
        <v>603</v>
      </c>
      <c r="E31" s="12">
        <v>15</v>
      </c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" t="s">
        <v>14</v>
      </c>
      <c r="B32" s="5">
        <f>B16*B31</f>
        <v>2010</v>
      </c>
      <c r="C32" s="5">
        <f>C16*C31</f>
        <v>2512.5</v>
      </c>
      <c r="D32" s="5">
        <f>D16*D31</f>
        <v>3015</v>
      </c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5">
      <c r="A33" s="1" t="s">
        <v>24</v>
      </c>
      <c r="B33" s="5">
        <f>1400</f>
        <v>1400</v>
      </c>
      <c r="C33" s="5">
        <f>1400</f>
        <v>1400</v>
      </c>
      <c r="D33" s="5">
        <f>1400</f>
        <v>1400</v>
      </c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45" x14ac:dyDescent="0.25">
      <c r="A34" s="2" t="s">
        <v>27</v>
      </c>
      <c r="B34" s="1">
        <v>200</v>
      </c>
      <c r="C34" s="1">
        <v>200</v>
      </c>
      <c r="D34" s="1">
        <v>200</v>
      </c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25">
      <c r="A35" s="1" t="s">
        <v>16</v>
      </c>
      <c r="B35" s="5">
        <v>50</v>
      </c>
      <c r="C35" s="5">
        <v>50</v>
      </c>
      <c r="D35" s="5">
        <v>50</v>
      </c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7" t="s">
        <v>23</v>
      </c>
      <c r="B36" s="13">
        <f>SUM(B32:B35)</f>
        <v>3660</v>
      </c>
      <c r="C36" s="8">
        <f>SUM(C32:C35)</f>
        <v>4162.5</v>
      </c>
      <c r="D36" s="8">
        <f>SUM(D32:D35)</f>
        <v>4665</v>
      </c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5">
      <c r="A37" s="7" t="s">
        <v>25</v>
      </c>
      <c r="B37" s="8">
        <f>B28-B36</f>
        <v>3140</v>
      </c>
      <c r="C37" s="8">
        <f>C28-C36</f>
        <v>4337.5</v>
      </c>
      <c r="D37" s="8">
        <f>D28-D36</f>
        <v>5535</v>
      </c>
      <c r="E37" s="3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1"/>
      <c r="B38" s="10"/>
      <c r="C38" s="10"/>
      <c r="D38" s="10"/>
    </row>
    <row r="39" spans="1:14" x14ac:dyDescent="0.25">
      <c r="A39" s="1" t="s">
        <v>35</v>
      </c>
      <c r="B39" s="10">
        <f>(B12+B22)*1.23</f>
        <v>109531.5</v>
      </c>
      <c r="C39" s="10">
        <f>(B12+C22)*1.23</f>
        <v>109531.5</v>
      </c>
      <c r="D39" s="10">
        <f>(B12+D22)*1.23</f>
        <v>109531.5</v>
      </c>
    </row>
    <row r="40" spans="1:14" x14ac:dyDescent="0.25">
      <c r="A40" s="1"/>
      <c r="B40" s="10"/>
      <c r="C40" s="10"/>
      <c r="D40" s="10"/>
    </row>
    <row r="41" spans="1:14" x14ac:dyDescent="0.25">
      <c r="A41" s="1" t="s">
        <v>29</v>
      </c>
      <c r="B41" s="10"/>
      <c r="C41" s="10"/>
      <c r="D41" s="10"/>
    </row>
    <row r="42" spans="1:14" x14ac:dyDescent="0.25">
      <c r="A42" s="1" t="s">
        <v>30</v>
      </c>
      <c r="B42" s="10">
        <f>(B28-B36)*0.19</f>
        <v>596.6</v>
      </c>
      <c r="C42" s="10">
        <f t="shared" ref="C42:D42" si="2">(C28-C36)*0.19</f>
        <v>824.125</v>
      </c>
      <c r="D42" s="10">
        <f t="shared" si="2"/>
        <v>1051.6500000000001</v>
      </c>
    </row>
    <row r="43" spans="1:14" x14ac:dyDescent="0.25">
      <c r="A43" s="1"/>
      <c r="B43" s="14">
        <f>B37-B42</f>
        <v>2543.4</v>
      </c>
      <c r="C43" s="14">
        <f>C37-C42</f>
        <v>3513.375</v>
      </c>
      <c r="D43" s="14">
        <f t="shared" ref="D43" si="3">D37-D42</f>
        <v>4483.3500000000004</v>
      </c>
    </row>
    <row r="44" spans="1:14" x14ac:dyDescent="0.25">
      <c r="A44" s="1"/>
      <c r="B44" s="11">
        <f>(B43*12)/B39</f>
        <v>0.27864860793470375</v>
      </c>
      <c r="C44" s="11">
        <f t="shared" ref="C44:D44" si="4">(C43*12)/C39</f>
        <v>0.38491666780789086</v>
      </c>
      <c r="D44" s="11">
        <f t="shared" si="4"/>
        <v>0.49118472768107807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50 гр на прилавок</vt:lpstr>
      <vt:lpstr>Лист2</vt:lpstr>
      <vt:lpstr>Лист3</vt:lpstr>
    </vt:vector>
  </TitlesOfParts>
  <Company>ZZWolf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Дейнега Елена Леонидовна</dc:creator>
  <cp:lastModifiedBy>Onopriyenko.Andrei</cp:lastModifiedBy>
  <dcterms:created xsi:type="dcterms:W3CDTF">2015-02-23T20:54:44Z</dcterms:created>
  <dcterms:modified xsi:type="dcterms:W3CDTF">2015-08-13T07:11:29Z</dcterms:modified>
</cp:coreProperties>
</file>